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G40" i="1" s="1"/>
  <c r="F32" i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G31" i="1"/>
  <c r="G30" i="1"/>
  <c r="C31" i="2"/>
  <c r="D31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30" i="2"/>
  <c r="D30" i="2"/>
  <c r="C32" i="2"/>
  <c r="D32" i="2"/>
  <c r="C33" i="2"/>
  <c r="D33" i="2"/>
  <c r="C34" i="2"/>
  <c r="D3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D4" i="2"/>
  <c r="C4" i="2"/>
  <c r="Q47" i="1"/>
  <c r="P47" i="1"/>
  <c r="J47" i="1"/>
  <c r="I47" i="1"/>
  <c r="D47" i="1"/>
  <c r="C47" i="1"/>
  <c r="K30" i="1"/>
  <c r="J31" i="1" s="1"/>
  <c r="K31" i="1" s="1"/>
  <c r="J32" i="1" s="1"/>
  <c r="K32" i="1" s="1"/>
  <c r="J33" i="1" s="1"/>
  <c r="K33" i="1" s="1"/>
  <c r="J34" i="1" s="1"/>
  <c r="K34" i="1" s="1"/>
  <c r="J35" i="1" s="1"/>
  <c r="K35" i="1" s="1"/>
  <c r="J36" i="1" s="1"/>
  <c r="K36" i="1" s="1"/>
  <c r="J37" i="1" s="1"/>
  <c r="K37" i="1" s="1"/>
  <c r="J38" i="1" s="1"/>
  <c r="K38" i="1" s="1"/>
  <c r="J39" i="1" s="1"/>
  <c r="K39" i="1" s="1"/>
  <c r="J40" i="1" s="1"/>
  <c r="K40" i="1" s="1"/>
  <c r="J41" i="1" s="1"/>
  <c r="K41" i="1" s="1"/>
  <c r="F31" i="1"/>
  <c r="C30" i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  <c r="E47" i="1" l="1"/>
  <c r="F47" i="1" s="1"/>
  <c r="R47" i="1"/>
  <c r="B48" i="1"/>
  <c r="K47" i="1"/>
  <c r="H48" i="1" l="1"/>
  <c r="L47" i="1"/>
  <c r="O48" i="1"/>
  <c r="S47" i="1"/>
  <c r="C48" i="1"/>
  <c r="D48" i="1"/>
  <c r="Q48" i="1" l="1"/>
  <c r="P48" i="1"/>
  <c r="I48" i="1"/>
  <c r="J48" i="1"/>
  <c r="E48" i="1"/>
  <c r="R48" i="1" l="1"/>
  <c r="O49" i="1" s="1"/>
  <c r="K48" i="1"/>
  <c r="F48" i="1"/>
  <c r="B49" i="1"/>
  <c r="S48" i="1" l="1"/>
  <c r="H49" i="1"/>
  <c r="L48" i="1"/>
  <c r="P49" i="1"/>
  <c r="Q49" i="1"/>
  <c r="D49" i="1"/>
  <c r="C49" i="1"/>
  <c r="E49" i="1" s="1"/>
  <c r="R49" i="1" l="1"/>
  <c r="J49" i="1"/>
  <c r="I49" i="1"/>
  <c r="K49" i="1" s="1"/>
  <c r="B50" i="1"/>
  <c r="F49" i="1"/>
  <c r="H50" i="1" l="1"/>
  <c r="L49" i="1"/>
  <c r="O50" i="1"/>
  <c r="S49" i="1"/>
  <c r="C50" i="1"/>
  <c r="D50" i="1"/>
  <c r="P50" i="1" l="1"/>
  <c r="R50" i="1" s="1"/>
  <c r="Q50" i="1"/>
  <c r="J50" i="1"/>
  <c r="I50" i="1"/>
  <c r="K50" i="1"/>
  <c r="E50" i="1"/>
  <c r="O51" i="1" l="1"/>
  <c r="S50" i="1"/>
  <c r="H51" i="1"/>
  <c r="L50" i="1"/>
  <c r="B51" i="1"/>
  <c r="F50" i="1"/>
  <c r="J51" i="1" l="1"/>
  <c r="I51" i="1"/>
  <c r="Q51" i="1"/>
  <c r="P51" i="1"/>
  <c r="D51" i="1"/>
  <c r="C51" i="1"/>
  <c r="R51" i="1" l="1"/>
  <c r="S51" i="1" s="1"/>
  <c r="K51" i="1"/>
  <c r="H52" i="1" s="1"/>
  <c r="O52" i="1"/>
  <c r="E51" i="1"/>
  <c r="L51" i="1" l="1"/>
  <c r="J52" i="1"/>
  <c r="I52" i="1"/>
  <c r="Q52" i="1"/>
  <c r="P52" i="1"/>
  <c r="R52" i="1" s="1"/>
  <c r="B52" i="1"/>
  <c r="F51" i="1"/>
  <c r="K52" i="1" l="1"/>
  <c r="H53" i="1" s="1"/>
  <c r="O53" i="1"/>
  <c r="S52" i="1"/>
  <c r="C52" i="1"/>
  <c r="D52" i="1"/>
  <c r="L52" i="1" l="1"/>
  <c r="Q53" i="1"/>
  <c r="P53" i="1"/>
  <c r="R53" i="1" s="1"/>
  <c r="I53" i="1"/>
  <c r="J53" i="1"/>
  <c r="E52" i="1"/>
  <c r="O54" i="1" l="1"/>
  <c r="S53" i="1"/>
  <c r="K53" i="1"/>
  <c r="B53" i="1"/>
  <c r="F52" i="1"/>
  <c r="H54" i="1" l="1"/>
  <c r="L53" i="1"/>
  <c r="Q54" i="1"/>
  <c r="P54" i="1"/>
  <c r="R54" i="1"/>
  <c r="D53" i="1"/>
  <c r="C53" i="1"/>
  <c r="O55" i="1" l="1"/>
  <c r="S54" i="1"/>
  <c r="I54" i="1"/>
  <c r="J54" i="1"/>
  <c r="K54" i="1"/>
  <c r="L54" i="1" s="1"/>
  <c r="E53" i="1"/>
  <c r="Q55" i="1" l="1"/>
  <c r="P55" i="1"/>
  <c r="B54" i="1"/>
  <c r="F53" i="1"/>
  <c r="R55" i="1" l="1"/>
  <c r="S55" i="1" s="1"/>
  <c r="D54" i="1"/>
  <c r="C54" i="1"/>
  <c r="E54" i="1" s="1"/>
  <c r="F54" i="1" s="1"/>
</calcChain>
</file>

<file path=xl/sharedStrings.xml><?xml version="1.0" encoding="utf-8"?>
<sst xmlns="http://schemas.openxmlformats.org/spreadsheetml/2006/main" count="42" uniqueCount="15">
  <si>
    <t>Example 1: Flow in a river of variable cross section</t>
  </si>
  <si>
    <t>Shooting Method</t>
  </si>
  <si>
    <t>x</t>
  </si>
  <si>
    <t>f(x)</t>
  </si>
  <si>
    <t>Direct Substitution</t>
  </si>
  <si>
    <t>g(x)</t>
  </si>
  <si>
    <t>Newton-Raphson</t>
  </si>
  <si>
    <t>xo</t>
  </si>
  <si>
    <t>f'(x)</t>
  </si>
  <si>
    <t>Function plot</t>
  </si>
  <si>
    <t>e</t>
  </si>
  <si>
    <t>Graphical Solutions</t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</si>
  <si>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</si>
  <si>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p(x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</si>
  <si>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Case Direct Substitution: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</si>
</sst>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center"/>
    </xf>
    <xf numFmtId="0" fontId="7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Sheet1!$P$5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Sheet1!$O$6:$O$21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</c:numCache>
            </c:numRef>
          </c:xVal>
          <c:yVal>
            <c:numRef>
              <c:f>Sheet1!$P$6:$P$21</c:f>
              <c:numCache>
                <c:formatCode>General</c:formatCode>
                <c:ptCount val="16"/>
                <c:pt idx="0">
                  <c:v>-26.9285</c:v>
                </c:pt>
                <c:pt idx="1">
                  <c:v>-4.7755000000000001</c:v>
                </c:pt>
                <c:pt idx="2">
                  <c:v>-0.11224999999999996</c:v>
                </c:pt>
                <c:pt idx="3">
                  <c:v>1.2755000000000001</c:v>
                </c:pt>
                <c:pt idx="4">
                  <c:v>0.13775000000000004</c:v>
                </c:pt>
                <c:pt idx="5">
                  <c:v>-2.7755000000000001</c:v>
                </c:pt>
                <c:pt idx="6">
                  <c:v>-6.7142500000000007</c:v>
                </c:pt>
                <c:pt idx="7">
                  <c:v>-10.9285</c:v>
                </c:pt>
                <c:pt idx="8">
                  <c:v>-14.66825</c:v>
                </c:pt>
                <c:pt idx="9">
                  <c:v>-17.183500000000002</c:v>
                </c:pt>
                <c:pt idx="10">
                  <c:v>-17.724249999999998</c:v>
                </c:pt>
                <c:pt idx="11">
                  <c:v>-15.540500000000002</c:v>
                </c:pt>
                <c:pt idx="12">
                  <c:v>-9.8822500000000062</c:v>
                </c:pt>
                <c:pt idx="13">
                  <c:v>4.9999999999439382E-4</c:v>
                </c:pt>
                <c:pt idx="14">
                  <c:v>14.857749999999989</c:v>
                </c:pt>
                <c:pt idx="15">
                  <c:v>35.439499999999988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23040"/>
        <c:axId val="84424576"/>
      </c:scatterChart>
      <c:valAx>
        <c:axId val="844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24576"/>
        <c:crosses val="autoZero"/>
        <c:crossBetween val="midCat"/>
      </c:valAx>
      <c:valAx>
        <c:axId val="8442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23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Sheet1!$O$6:$O$12</c:f>
              <c:numCache>
                <c:formatCode>General</c:formatCode>
                <c:ptCount val="7"/>
                <c:pt idx="0">
                  <c:v>-2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</c:numCache>
            </c:numRef>
          </c:xVal>
          <c:yVal>
            <c:numRef>
              <c:f>Sheet1!$P$6:$P$12</c:f>
              <c:numCache>
                <c:formatCode>General</c:formatCode>
                <c:ptCount val="7"/>
                <c:pt idx="0">
                  <c:v>-26.9285</c:v>
                </c:pt>
                <c:pt idx="1">
                  <c:v>-4.7755000000000001</c:v>
                </c:pt>
                <c:pt idx="2">
                  <c:v>-0.11224999999999996</c:v>
                </c:pt>
                <c:pt idx="3">
                  <c:v>1.2755000000000001</c:v>
                </c:pt>
                <c:pt idx="4">
                  <c:v>0.13775000000000004</c:v>
                </c:pt>
                <c:pt idx="5">
                  <c:v>-2.7755000000000001</c:v>
                </c:pt>
                <c:pt idx="6">
                  <c:v>-6.7142500000000007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2768"/>
        <c:axId val="84434304"/>
      </c:scatterChart>
      <c:valAx>
        <c:axId val="844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34304"/>
        <c:crosses val="autoZero"/>
        <c:crossBetween val="midCat"/>
      </c:valAx>
      <c:valAx>
        <c:axId val="8443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32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5501956659751"/>
          <c:y val="1.60487039711752E-2"/>
          <c:w val="0.79466916815903432"/>
          <c:h val="0.941604104220700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x3</c:v>
                </c:pt>
              </c:strCache>
            </c:strRef>
          </c:tx>
          <c:marker>
            <c:symbol val="none"/>
          </c:marker>
          <c:xVal>
            <c:numRef>
              <c:f>Sheet2!$B$4:$B$19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</c:numCache>
            </c:numRef>
          </c:xVal>
          <c:yVal>
            <c:numRef>
              <c:f>Sheet2!$C$4:$C$19</c:f>
              <c:numCache>
                <c:formatCode>General</c:formatCode>
                <c:ptCount val="16"/>
                <c:pt idx="0">
                  <c:v>-8</c:v>
                </c:pt>
                <c:pt idx="1">
                  <c:v>-1</c:v>
                </c:pt>
                <c:pt idx="2">
                  <c:v>-0.125</c:v>
                </c:pt>
                <c:pt idx="3">
                  <c:v>0</c:v>
                </c:pt>
                <c:pt idx="4">
                  <c:v>0.125</c:v>
                </c:pt>
                <c:pt idx="5">
                  <c:v>1</c:v>
                </c:pt>
                <c:pt idx="6">
                  <c:v>3.375</c:v>
                </c:pt>
                <c:pt idx="7">
                  <c:v>8</c:v>
                </c:pt>
                <c:pt idx="8">
                  <c:v>15.625</c:v>
                </c:pt>
                <c:pt idx="9">
                  <c:v>27</c:v>
                </c:pt>
                <c:pt idx="10">
                  <c:v>42.875</c:v>
                </c:pt>
                <c:pt idx="11">
                  <c:v>64</c:v>
                </c:pt>
                <c:pt idx="12">
                  <c:v>91.125</c:v>
                </c:pt>
                <c:pt idx="13">
                  <c:v>125</c:v>
                </c:pt>
                <c:pt idx="14">
                  <c:v>166.375</c:v>
                </c:pt>
                <c:pt idx="15">
                  <c:v>216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p(x2)</c:v>
                </c:pt>
              </c:strCache>
            </c:strRef>
          </c:tx>
          <c:marker>
            <c:symbol val="none"/>
          </c:marker>
          <c:xVal>
            <c:numRef>
              <c:f>Sheet2!$B$4:$B$19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</c:numCache>
            </c:numRef>
          </c:xVal>
          <c:yVal>
            <c:numRef>
              <c:f>Sheet2!$D$4:$D$19</c:f>
              <c:numCache>
                <c:formatCode>General</c:formatCode>
                <c:ptCount val="16"/>
                <c:pt idx="0">
                  <c:v>18.9285</c:v>
                </c:pt>
                <c:pt idx="1">
                  <c:v>3.7755000000000001</c:v>
                </c:pt>
                <c:pt idx="2">
                  <c:v>-1.2750000000000039E-2</c:v>
                </c:pt>
                <c:pt idx="3">
                  <c:v>-1.2755000000000001</c:v>
                </c:pt>
                <c:pt idx="4">
                  <c:v>-1.2750000000000039E-2</c:v>
                </c:pt>
                <c:pt idx="5">
                  <c:v>3.7755000000000001</c:v>
                </c:pt>
                <c:pt idx="6">
                  <c:v>10.08925</c:v>
                </c:pt>
                <c:pt idx="7">
                  <c:v>18.9285</c:v>
                </c:pt>
                <c:pt idx="8">
                  <c:v>30.29325</c:v>
                </c:pt>
                <c:pt idx="9">
                  <c:v>44.183500000000002</c:v>
                </c:pt>
                <c:pt idx="10">
                  <c:v>60.599249999999998</c:v>
                </c:pt>
                <c:pt idx="11">
                  <c:v>79.540500000000009</c:v>
                </c:pt>
                <c:pt idx="12">
                  <c:v>101.00725000000001</c:v>
                </c:pt>
                <c:pt idx="13">
                  <c:v>124.99950000000001</c:v>
                </c:pt>
                <c:pt idx="14">
                  <c:v>151.51725000000002</c:v>
                </c:pt>
                <c:pt idx="15">
                  <c:v>180.56050000000002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58016"/>
        <c:axId val="34069504"/>
      </c:scatterChart>
      <c:valAx>
        <c:axId val="34358016"/>
        <c:scaling>
          <c:orientation val="minMax"/>
          <c:max val="6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crossAx val="34069504"/>
        <c:crosses val="autoZero"/>
        <c:crossBetween val="midCat"/>
      </c:valAx>
      <c:valAx>
        <c:axId val="34069504"/>
        <c:scaling>
          <c:orientation val="minMax"/>
          <c:max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58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Sheet2!$C$29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xVal>
            <c:numRef>
              <c:f>Sheet2!$B$30:$B$40</c:f>
              <c:numCache>
                <c:formatCode>General</c:formatCode>
                <c:ptCount val="1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Sheet2!$C$30:$C$40</c:f>
              <c:numCache>
                <c:formatCode>General</c:formatCode>
                <c:ptCount val="1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Sheet2!$D$29</c:f>
              <c:strCache>
                <c:ptCount val="1"/>
                <c:pt idx="0">
                  <c:v>g(x)</c:v>
                </c:pt>
              </c:strCache>
            </c:strRef>
          </c:tx>
          <c:marker>
            <c:symbol val="none"/>
          </c:marker>
          <c:xVal>
            <c:numRef>
              <c:f>Sheet2!$B$30:$B$40</c:f>
              <c:numCache>
                <c:formatCode>General</c:formatCode>
                <c:ptCount val="1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Sheet2!$D$30:$D$40</c:f>
              <c:numCache>
                <c:formatCode>General</c:formatCode>
                <c:ptCount val="11"/>
                <c:pt idx="0">
                  <c:v>0.2335458300245099</c:v>
                </c:pt>
                <c:pt idx="1">
                  <c:v>0.4772595498107578</c:v>
                </c:pt>
                <c:pt idx="2">
                  <c:v>0.50251791273868329</c:v>
                </c:pt>
                <c:pt idx="3">
                  <c:v>0.67119658113301539</c:v>
                </c:pt>
                <c:pt idx="4">
                  <c:v>1.355126944545967</c:v>
                </c:pt>
                <c:pt idx="5">
                  <c:v>2.3660093820526571</c:v>
                </c:pt>
                <c:pt idx="6">
                  <c:v>3.5948967326354735</c:v>
                </c:pt>
                <c:pt idx="7">
                  <c:v>5.0000098990200961</c:v>
                </c:pt>
                <c:pt idx="8">
                  <c:v>6.5586838160813077</c:v>
                </c:pt>
                <c:pt idx="9">
                  <c:v>8.2558990626584929</c:v>
                </c:pt>
                <c:pt idx="10">
                  <c:v>10.080604663319702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47008"/>
        <c:axId val="85145472"/>
      </c:scatterChart>
      <c:valAx>
        <c:axId val="85147008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85145472"/>
        <c:crosses val="autoZero"/>
        <c:crossBetween val="midCat"/>
      </c:valAx>
      <c:valAx>
        <c:axId val="85145472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47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226218</xdr:colOff>
      <xdr:row>3</xdr:row>
      <xdr:rowOff>142874</xdr:rowOff>
    </xdr:from>
    <xdr:to>
      <xdr:col>24</xdr:col>
      <xdr:colOff>466725</xdr:colOff>
      <xdr:row>22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24</xdr:row>
      <xdr:rowOff>133350</xdr:rowOff>
    </xdr:from>
    <xdr:to>
      <xdr:col>23</xdr:col>
      <xdr:colOff>559594</xdr:colOff>
      <xdr:row>40</xdr:row>
      <xdr:rowOff>119063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47625</xdr:rowOff>
    </xdr:from>
    <xdr:to>
      <xdr:col>13</xdr:col>
      <xdr:colOff>447675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27</xdr:row>
      <xdr:rowOff>42861</xdr:rowOff>
    </xdr:from>
    <xdr:to>
      <xdr:col>12</xdr:col>
      <xdr:colOff>523875</xdr:colOff>
      <xdr:row>47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selection activeCell="F46" sqref="F46"/>
    </sheetView>
  </sheetViews>
  <sheetFormatPr defaultRowHeight="15" x14ac:dyDescent="0.25"/>
  <cols>
    <col min="7" max="7" width="11" bestFit="1" customWidth="1"/>
    <col min="13" max="13" width="1" customWidth="1"/>
  </cols>
  <sheetData>
    <row r="1" spans="1:16" ht="18.75" x14ac:dyDescent="0.3">
      <c r="A1" s="2" t="s">
        <v>0</v>
      </c>
    </row>
    <row r="3" spans="1:16" ht="18.75" x14ac:dyDescent="0.3">
      <c r="A3" s="3" t="s">
        <v>1</v>
      </c>
      <c r="B3" s="3"/>
      <c r="O3" s="3" t="s">
        <v>9</v>
      </c>
    </row>
    <row r="5" spans="1:16" x14ac:dyDescent="0.25">
      <c r="B5" s="9" t="s">
        <v>2</v>
      </c>
      <c r="C5" s="10" t="s">
        <v>3</v>
      </c>
      <c r="F5" s="9" t="s">
        <v>2</v>
      </c>
      <c r="G5" s="10" t="s">
        <v>3</v>
      </c>
      <c r="J5" s="9" t="s">
        <v>2</v>
      </c>
      <c r="K5" s="10" t="s">
        <v>3</v>
      </c>
      <c r="M5" s="7"/>
      <c r="O5" s="4" t="s">
        <v>2</v>
      </c>
      <c r="P5" s="4" t="s">
        <v>3</v>
      </c>
    </row>
    <row r="6" spans="1:16" x14ac:dyDescent="0.25">
      <c r="B6">
        <v>0</v>
      </c>
      <c r="C6">
        <f>B6^3 - 5.051*B6^2 + 1.2755</f>
        <v>1.2755000000000001</v>
      </c>
      <c r="F6">
        <v>2</v>
      </c>
      <c r="G6">
        <f>F6^3 - 5.051*F6^2 + 1.2755</f>
        <v>-10.9285</v>
      </c>
      <c r="J6">
        <v>0</v>
      </c>
      <c r="K6">
        <f>J6^3 - 5.051*J6^2 + 1.2755</f>
        <v>1.2755000000000001</v>
      </c>
      <c r="M6" s="7"/>
      <c r="O6">
        <v>-2</v>
      </c>
      <c r="P6">
        <f>O6^3 - 5.051*O6^2 + 1.2755</f>
        <v>-26.9285</v>
      </c>
    </row>
    <row r="7" spans="1:16" x14ac:dyDescent="0.25">
      <c r="B7">
        <v>1</v>
      </c>
      <c r="C7">
        <f t="shared" ref="C7:C22" si="0">B7^3 - 5.051*B7^2 + 1.2755</f>
        <v>-2.7755000000000001</v>
      </c>
      <c r="F7">
        <v>3</v>
      </c>
      <c r="G7">
        <f t="shared" ref="G7:G20" si="1">F7^3 - 5.051*F7^2 + 1.2755</f>
        <v>-17.183500000000002</v>
      </c>
      <c r="J7">
        <v>-1</v>
      </c>
      <c r="K7">
        <f t="shared" ref="K7:K22" si="2">J7^3 - 5.051*J7^2 + 1.2755</f>
        <v>-4.7755000000000001</v>
      </c>
      <c r="M7" s="7"/>
      <c r="O7">
        <v>-1</v>
      </c>
      <c r="P7">
        <f t="shared" ref="P7:P21" si="3">O7^3 - 5.051*O7^2 + 1.2755</f>
        <v>-4.7755000000000001</v>
      </c>
    </row>
    <row r="8" spans="1:16" x14ac:dyDescent="0.25">
      <c r="B8">
        <v>0.5</v>
      </c>
      <c r="C8">
        <f t="shared" si="0"/>
        <v>0.13775000000000004</v>
      </c>
      <c r="F8">
        <v>4</v>
      </c>
      <c r="G8">
        <f t="shared" si="1"/>
        <v>-15.540500000000002</v>
      </c>
      <c r="J8">
        <v>-0.5</v>
      </c>
      <c r="K8">
        <f t="shared" si="2"/>
        <v>-0.11224999999999996</v>
      </c>
      <c r="M8" s="7"/>
      <c r="O8">
        <v>-0.5</v>
      </c>
      <c r="P8">
        <f t="shared" si="3"/>
        <v>-0.11224999999999996</v>
      </c>
    </row>
    <row r="9" spans="1:16" x14ac:dyDescent="0.25">
      <c r="B9">
        <v>0.75</v>
      </c>
      <c r="C9">
        <f t="shared" si="0"/>
        <v>-1.1438125000000001</v>
      </c>
      <c r="F9">
        <v>5</v>
      </c>
      <c r="G9">
        <f t="shared" si="1"/>
        <v>4.9999999999439382E-4</v>
      </c>
      <c r="J9">
        <v>-0.4</v>
      </c>
      <c r="K9">
        <f t="shared" si="2"/>
        <v>0.40333999999999981</v>
      </c>
      <c r="M9" s="7"/>
      <c r="O9">
        <v>0</v>
      </c>
      <c r="P9">
        <f t="shared" si="3"/>
        <v>1.2755000000000001</v>
      </c>
    </row>
    <row r="10" spans="1:16" x14ac:dyDescent="0.25">
      <c r="B10">
        <v>0.6</v>
      </c>
      <c r="C10">
        <f t="shared" si="0"/>
        <v>-0.32685999999999993</v>
      </c>
      <c r="F10">
        <v>4.9000000000000004</v>
      </c>
      <c r="G10">
        <f t="shared" si="1"/>
        <v>-2.3500100000000055</v>
      </c>
      <c r="J10">
        <v>-0.45</v>
      </c>
      <c r="K10">
        <f t="shared" si="2"/>
        <v>0.16154750000000018</v>
      </c>
      <c r="M10" s="7"/>
      <c r="O10">
        <v>0.5</v>
      </c>
      <c r="P10">
        <f t="shared" si="3"/>
        <v>0.13775000000000004</v>
      </c>
    </row>
    <row r="11" spans="1:16" x14ac:dyDescent="0.25">
      <c r="B11">
        <v>0.55000000000000004</v>
      </c>
      <c r="C11">
        <f t="shared" si="0"/>
        <v>-8.6052500000000087E-2</v>
      </c>
      <c r="F11">
        <v>4.95</v>
      </c>
      <c r="G11">
        <f t="shared" si="1"/>
        <v>-1.1992524999999938</v>
      </c>
      <c r="J11">
        <v>-0.44</v>
      </c>
      <c r="K11">
        <f t="shared" si="2"/>
        <v>0.21244240000000003</v>
      </c>
      <c r="M11" s="7"/>
      <c r="O11">
        <v>1</v>
      </c>
      <c r="P11">
        <f t="shared" si="3"/>
        <v>-2.7755000000000001</v>
      </c>
    </row>
    <row r="12" spans="1:16" x14ac:dyDescent="0.25">
      <c r="B12">
        <v>0.52500000000000002</v>
      </c>
      <c r="C12">
        <f t="shared" si="0"/>
        <v>2.8021249999999887E-2</v>
      </c>
      <c r="F12">
        <v>4.9800000000000004</v>
      </c>
      <c r="G12">
        <f t="shared" si="1"/>
        <v>-0.485328399999994</v>
      </c>
      <c r="J12">
        <v>-0.47</v>
      </c>
      <c r="K12">
        <f t="shared" si="2"/>
        <v>5.5911100000000102E-2</v>
      </c>
      <c r="M12" s="7"/>
      <c r="O12">
        <v>1.5</v>
      </c>
      <c r="P12">
        <f t="shared" si="3"/>
        <v>-6.7142500000000007</v>
      </c>
    </row>
    <row r="13" spans="1:16" x14ac:dyDescent="0.25">
      <c r="B13">
        <v>0.53</v>
      </c>
      <c r="C13">
        <f t="shared" si="0"/>
        <v>5.55109999999992E-3</v>
      </c>
      <c r="F13">
        <v>4.99</v>
      </c>
      <c r="G13">
        <f t="shared" si="1"/>
        <v>-0.2434061000000094</v>
      </c>
      <c r="J13">
        <v>-0.49</v>
      </c>
      <c r="K13">
        <f t="shared" si="2"/>
        <v>-5.4894099999999835E-2</v>
      </c>
      <c r="M13" s="7"/>
      <c r="O13">
        <v>2</v>
      </c>
      <c r="P13">
        <f t="shared" si="3"/>
        <v>-10.9285</v>
      </c>
    </row>
    <row r="14" spans="1:16" x14ac:dyDescent="0.25">
      <c r="B14">
        <v>0.54</v>
      </c>
      <c r="C14">
        <f t="shared" si="0"/>
        <v>-3.9907600000000043E-2</v>
      </c>
      <c r="F14">
        <v>4.9989999999999997</v>
      </c>
      <c r="G14">
        <f t="shared" si="1"/>
        <v>-2.3980052000006857E-2</v>
      </c>
      <c r="J14">
        <v>-0.48</v>
      </c>
      <c r="K14">
        <f t="shared" si="2"/>
        <v>1.1575999999999809E-3</v>
      </c>
      <c r="M14" s="7"/>
      <c r="O14">
        <v>2.5</v>
      </c>
      <c r="P14">
        <f t="shared" si="3"/>
        <v>-14.66825</v>
      </c>
    </row>
    <row r="15" spans="1:16" x14ac:dyDescent="0.25">
      <c r="B15">
        <v>0.53500000000000003</v>
      </c>
      <c r="C15">
        <f t="shared" si="0"/>
        <v>-1.7092100000000165E-2</v>
      </c>
      <c r="F15">
        <v>4.9999000000000002</v>
      </c>
      <c r="G15">
        <f t="shared" si="1"/>
        <v>-1.948900511004048E-3</v>
      </c>
      <c r="J15">
        <v>-0.48499999999999999</v>
      </c>
      <c r="K15">
        <f t="shared" si="2"/>
        <v>-2.6705599999999885E-2</v>
      </c>
      <c r="M15" s="7"/>
      <c r="O15">
        <v>3</v>
      </c>
      <c r="P15">
        <f t="shared" si="3"/>
        <v>-17.183500000000002</v>
      </c>
    </row>
    <row r="16" spans="1:16" x14ac:dyDescent="0.25">
      <c r="B16">
        <v>0.53300000000000003</v>
      </c>
      <c r="C16">
        <f t="shared" si="0"/>
        <v>-8.0141020000001895E-3</v>
      </c>
      <c r="F16">
        <v>4.9999900000000004</v>
      </c>
      <c r="G16">
        <f t="shared" si="1"/>
        <v>2.551009948978944E-4</v>
      </c>
      <c r="J16">
        <v>-0.48249999999999998</v>
      </c>
      <c r="K16">
        <f t="shared" si="2"/>
        <v>-1.2733384374999934E-2</v>
      </c>
      <c r="M16" s="7"/>
      <c r="O16">
        <v>3.5</v>
      </c>
      <c r="P16">
        <f t="shared" si="3"/>
        <v>-17.724249999999998</v>
      </c>
    </row>
    <row r="17" spans="1:16" x14ac:dyDescent="0.25">
      <c r="B17">
        <v>0.53200000000000003</v>
      </c>
      <c r="C17">
        <f t="shared" si="0"/>
        <v>-3.4854560000001644E-3</v>
      </c>
      <c r="F17">
        <v>4.9999500000000001</v>
      </c>
      <c r="G17">
        <f t="shared" si="1"/>
        <v>-7.2447512761986133E-4</v>
      </c>
      <c r="J17">
        <v>-0.48099999999999998</v>
      </c>
      <c r="K17">
        <f t="shared" si="2"/>
        <v>-4.3890519999998379E-3</v>
      </c>
      <c r="M17" s="7"/>
      <c r="O17">
        <v>4</v>
      </c>
      <c r="P17">
        <f t="shared" si="3"/>
        <v>-15.540500000000002</v>
      </c>
    </row>
    <row r="18" spans="1:16" x14ac:dyDescent="0.25">
      <c r="B18" s="5">
        <v>0.53100000000000003</v>
      </c>
      <c r="C18">
        <f t="shared" si="0"/>
        <v>1.0362800000001116E-3</v>
      </c>
      <c r="F18">
        <v>4.9999750000000001</v>
      </c>
      <c r="G18">
        <f t="shared" si="1"/>
        <v>-1.1224378189300666E-4</v>
      </c>
      <c r="J18">
        <v>-0.48049999999999998</v>
      </c>
      <c r="K18">
        <f t="shared" si="2"/>
        <v>-1.6141028749998565E-3</v>
      </c>
      <c r="M18" s="7"/>
      <c r="O18">
        <v>4.5</v>
      </c>
      <c r="P18">
        <f t="shared" si="3"/>
        <v>-9.8822500000000062</v>
      </c>
    </row>
    <row r="19" spans="1:16" x14ac:dyDescent="0.25">
      <c r="B19">
        <v>0.53149999999999997</v>
      </c>
      <c r="C19">
        <f t="shared" si="0"/>
        <v>-1.2237238749999158E-3</v>
      </c>
      <c r="F19">
        <v>4.9999849999999997</v>
      </c>
      <c r="G19">
        <f t="shared" si="1"/>
        <v>1.3265223851188779E-4</v>
      </c>
      <c r="J19">
        <v>-0.48025000000000001</v>
      </c>
      <c r="K19">
        <f t="shared" si="2"/>
        <v>-2.2784570312506247E-4</v>
      </c>
      <c r="M19" s="7"/>
      <c r="O19">
        <v>5</v>
      </c>
      <c r="P19">
        <f t="shared" si="3"/>
        <v>4.9999999999439382E-4</v>
      </c>
    </row>
    <row r="20" spans="1:16" x14ac:dyDescent="0.25">
      <c r="B20">
        <v>0.53129999999999999</v>
      </c>
      <c r="C20">
        <f t="shared" si="0"/>
        <v>-3.1951489299975044E-4</v>
      </c>
      <c r="F20" s="6">
        <v>4.9999799999999999</v>
      </c>
      <c r="G20" s="1">
        <f t="shared" si="1"/>
        <v>1.0203979576850486E-5</v>
      </c>
      <c r="J20">
        <v>-0.48010000000000003</v>
      </c>
      <c r="K20">
        <f t="shared" si="2"/>
        <v>6.0351908899991535E-4</v>
      </c>
      <c r="M20" s="7"/>
      <c r="O20">
        <v>5.5</v>
      </c>
      <c r="P20">
        <f t="shared" si="3"/>
        <v>14.857749999999989</v>
      </c>
    </row>
    <row r="21" spans="1:16" x14ac:dyDescent="0.25">
      <c r="B21">
        <v>0.53120000000000001</v>
      </c>
      <c r="C21">
        <f t="shared" si="0"/>
        <v>1.3248588799985583E-4</v>
      </c>
      <c r="F21" s="6"/>
      <c r="G21" s="1"/>
      <c r="J21">
        <v>-0.48015000000000002</v>
      </c>
      <c r="K21">
        <f t="shared" si="2"/>
        <v>3.2642994912501777E-4</v>
      </c>
      <c r="M21" s="7"/>
      <c r="O21">
        <v>6</v>
      </c>
      <c r="P21">
        <f t="shared" si="3"/>
        <v>35.439499999999988</v>
      </c>
    </row>
    <row r="22" spans="1:16" x14ac:dyDescent="0.25">
      <c r="B22" s="6">
        <v>0.53125</v>
      </c>
      <c r="C22" s="1">
        <f t="shared" si="0"/>
        <v>-9.3505859374953815E-5</v>
      </c>
      <c r="F22" s="6"/>
      <c r="G22" s="1"/>
      <c r="J22" s="6">
        <v>-0.48020000000000002</v>
      </c>
      <c r="K22" s="1">
        <f t="shared" si="2"/>
        <v>4.9308351999899358E-5</v>
      </c>
      <c r="M22" s="7"/>
    </row>
    <row r="23" spans="1:16" x14ac:dyDescent="0.25">
      <c r="F23" s="6"/>
      <c r="G23" s="1"/>
      <c r="M23" s="7"/>
    </row>
    <row r="24" spans="1:16" x14ac:dyDescent="0.25">
      <c r="M24" s="7"/>
    </row>
    <row r="25" spans="1:16" x14ac:dyDescent="0.25">
      <c r="F25" s="6"/>
      <c r="G25" s="1"/>
      <c r="M25" s="7"/>
    </row>
    <row r="26" spans="1:16" x14ac:dyDescent="0.25">
      <c r="M26" s="7"/>
    </row>
    <row r="27" spans="1:16" ht="18.75" x14ac:dyDescent="0.3">
      <c r="A27" s="3" t="s">
        <v>4</v>
      </c>
      <c r="M27" s="7"/>
    </row>
    <row r="28" spans="1:16" x14ac:dyDescent="0.25">
      <c r="M28" s="7"/>
    </row>
    <row r="29" spans="1:16" x14ac:dyDescent="0.25">
      <c r="B29" s="9" t="s">
        <v>2</v>
      </c>
      <c r="C29" s="10" t="s">
        <v>5</v>
      </c>
      <c r="F29" s="9" t="s">
        <v>2</v>
      </c>
      <c r="G29" s="10" t="s">
        <v>5</v>
      </c>
      <c r="J29" s="9" t="s">
        <v>2</v>
      </c>
      <c r="K29" s="10" t="s">
        <v>5</v>
      </c>
      <c r="M29" s="7"/>
    </row>
    <row r="30" spans="1:16" x14ac:dyDescent="0.25">
      <c r="B30">
        <v>0</v>
      </c>
      <c r="C30">
        <f>SQRT( (B30^3  + 1.2755) / 5.051 )</f>
        <v>0.50251791273868329</v>
      </c>
      <c r="F30">
        <v>-1</v>
      </c>
      <c r="G30">
        <f>SQRT( (F30^3  + 1.2755) / 5.051 )</f>
        <v>0.2335458300245099</v>
      </c>
      <c r="J30">
        <v>4</v>
      </c>
      <c r="K30">
        <f>SQRT( (J30^3  + 1.2755) / 5.051 )</f>
        <v>3.5948967326354735</v>
      </c>
      <c r="M30" s="7"/>
    </row>
    <row r="31" spans="1:16" x14ac:dyDescent="0.25">
      <c r="B31">
        <f>C30</f>
        <v>0.50251791273868329</v>
      </c>
      <c r="C31">
        <f>SQRT( (B31^3  + 1.2755) / 5.051 )</f>
        <v>0.52692275210379969</v>
      </c>
      <c r="F31">
        <f>G30</f>
        <v>0.2335458300245099</v>
      </c>
      <c r="G31">
        <f>SQRT( (F31^3  + 1.2755) / 5.051 )</f>
        <v>0.50502100669912819</v>
      </c>
      <c r="J31">
        <f>K30</f>
        <v>3.5948967326354735</v>
      </c>
      <c r="K31">
        <f>SQRT( (J31^3  + 1.2755) / 5.051 )</f>
        <v>3.0741308300601848</v>
      </c>
      <c r="M31" s="7"/>
    </row>
    <row r="32" spans="1:16" x14ac:dyDescent="0.25">
      <c r="B32">
        <f t="shared" ref="B32:B35" si="4">C31</f>
        <v>0.52692275210379969</v>
      </c>
      <c r="C32">
        <f t="shared" ref="C32:C35" si="5">SQRT( (B32^3  + 1.2755) / 5.051 )</f>
        <v>0.53055497599786761</v>
      </c>
      <c r="F32">
        <f t="shared" ref="F32:F39" si="6">G31</f>
        <v>0.50502100669912819</v>
      </c>
      <c r="G32">
        <f t="shared" ref="G32:G39" si="7">SQRT( (F32^3  + 1.2755) / 5.051 )</f>
        <v>0.527280651683946</v>
      </c>
      <c r="J32">
        <f t="shared" ref="J32:J41" si="8">K31</f>
        <v>3.0741308300601848</v>
      </c>
      <c r="K32">
        <f t="shared" ref="K32:K41" si="9">SQRT( (J32^3  + 1.2755) / 5.051 )</f>
        <v>2.4503341485994361</v>
      </c>
      <c r="M32" s="7"/>
    </row>
    <row r="33" spans="1:21" x14ac:dyDescent="0.25">
      <c r="B33">
        <f t="shared" si="4"/>
        <v>0.53055497599786761</v>
      </c>
      <c r="C33">
        <f t="shared" si="5"/>
        <v>0.53112305382988889</v>
      </c>
      <c r="F33">
        <f t="shared" si="6"/>
        <v>0.527280651683946</v>
      </c>
      <c r="G33">
        <f t="shared" si="7"/>
        <v>0.53061063184052615</v>
      </c>
      <c r="J33">
        <f t="shared" si="8"/>
        <v>2.4503341485994361</v>
      </c>
      <c r="K33">
        <f t="shared" si="9"/>
        <v>1.7791130150984162</v>
      </c>
      <c r="M33" s="7"/>
    </row>
    <row r="34" spans="1:21" x14ac:dyDescent="0.25">
      <c r="B34">
        <f t="shared" si="4"/>
        <v>0.53112305382988889</v>
      </c>
      <c r="C34">
        <f t="shared" si="5"/>
        <v>0.53121255231846176</v>
      </c>
      <c r="F34">
        <f t="shared" si="6"/>
        <v>0.53061063184052615</v>
      </c>
      <c r="G34">
        <f t="shared" si="7"/>
        <v>0.53113181439778911</v>
      </c>
      <c r="J34">
        <f t="shared" si="8"/>
        <v>1.7791130150984162</v>
      </c>
      <c r="K34">
        <f t="shared" si="9"/>
        <v>1.1693662338875952</v>
      </c>
      <c r="M34" s="7"/>
    </row>
    <row r="35" spans="1:21" x14ac:dyDescent="0.25">
      <c r="B35">
        <f t="shared" si="4"/>
        <v>0.53121255231846176</v>
      </c>
      <c r="C35">
        <f t="shared" si="5"/>
        <v>0.53122666855666334</v>
      </c>
      <c r="F35">
        <f t="shared" si="6"/>
        <v>0.53113181439778911</v>
      </c>
      <c r="G35">
        <f t="shared" si="7"/>
        <v>0.53121393389428917</v>
      </c>
      <c r="J35">
        <f t="shared" si="8"/>
        <v>1.1693662338875952</v>
      </c>
      <c r="K35">
        <f t="shared" si="9"/>
        <v>0.75438554430137739</v>
      </c>
      <c r="M35" s="7"/>
    </row>
    <row r="36" spans="1:21" x14ac:dyDescent="0.25">
      <c r="F36">
        <f t="shared" si="6"/>
        <v>0.53121393389428917</v>
      </c>
      <c r="G36">
        <f t="shared" si="7"/>
        <v>0.53122688650143002</v>
      </c>
      <c r="J36">
        <f t="shared" si="8"/>
        <v>0.75438554430137739</v>
      </c>
      <c r="K36">
        <f t="shared" si="9"/>
        <v>0.58096564263799144</v>
      </c>
      <c r="M36" s="7"/>
    </row>
    <row r="37" spans="1:21" x14ac:dyDescent="0.25">
      <c r="F37">
        <f t="shared" si="6"/>
        <v>0.53122688650143002</v>
      </c>
      <c r="G37">
        <f t="shared" si="7"/>
        <v>0.53122892983705516</v>
      </c>
      <c r="J37">
        <f t="shared" si="8"/>
        <v>0.58096564263799144</v>
      </c>
      <c r="K37">
        <f t="shared" si="9"/>
        <v>0.5397646726027423</v>
      </c>
      <c r="M37" s="7"/>
    </row>
    <row r="38" spans="1:21" x14ac:dyDescent="0.25">
      <c r="F38">
        <f t="shared" si="6"/>
        <v>0.53122892983705516</v>
      </c>
      <c r="G38">
        <f t="shared" si="7"/>
        <v>0.53122925219138883</v>
      </c>
      <c r="J38">
        <f t="shared" si="8"/>
        <v>0.5397646726027423</v>
      </c>
      <c r="K38">
        <f t="shared" si="9"/>
        <v>0.53259584122655657</v>
      </c>
      <c r="M38" s="7"/>
    </row>
    <row r="39" spans="1:21" x14ac:dyDescent="0.25">
      <c r="F39">
        <f t="shared" si="6"/>
        <v>0.53122925219138883</v>
      </c>
      <c r="G39">
        <f t="shared" si="7"/>
        <v>0.53122930304585514</v>
      </c>
      <c r="J39">
        <f t="shared" si="8"/>
        <v>0.53259584122655657</v>
      </c>
      <c r="K39">
        <f t="shared" si="9"/>
        <v>0.53144540673503737</v>
      </c>
      <c r="M39" s="7"/>
    </row>
    <row r="40" spans="1:21" x14ac:dyDescent="0.25">
      <c r="F40">
        <f>G39</f>
        <v>0.53122930304585514</v>
      </c>
      <c r="G40">
        <f>SQRT( (F40^3  + 1.2755) / 5.051 )</f>
        <v>0.53122931106863669</v>
      </c>
      <c r="J40">
        <f t="shared" si="8"/>
        <v>0.53144540673503737</v>
      </c>
      <c r="K40">
        <f t="shared" si="9"/>
        <v>0.53126341628475637</v>
      </c>
      <c r="M40" s="7"/>
    </row>
    <row r="41" spans="1:21" x14ac:dyDescent="0.25">
      <c r="J41">
        <f t="shared" si="8"/>
        <v>0.53126341628475637</v>
      </c>
      <c r="K41">
        <f t="shared" si="9"/>
        <v>0.53123469307926419</v>
      </c>
      <c r="M41" s="7"/>
    </row>
    <row r="42" spans="1:21" x14ac:dyDescent="0.25">
      <c r="M42" s="7"/>
    </row>
    <row r="43" spans="1:21" x14ac:dyDescent="0.25"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8.75" x14ac:dyDescent="0.3">
      <c r="A44" s="3" t="s">
        <v>6</v>
      </c>
    </row>
    <row r="46" spans="1:21" x14ac:dyDescent="0.25">
      <c r="B46" s="9" t="s">
        <v>7</v>
      </c>
      <c r="C46" s="9" t="s">
        <v>3</v>
      </c>
      <c r="D46" s="9" t="s">
        <v>8</v>
      </c>
      <c r="E46" s="9" t="s">
        <v>2</v>
      </c>
      <c r="F46" s="9" t="s">
        <v>10</v>
      </c>
      <c r="H46" s="9" t="s">
        <v>7</v>
      </c>
      <c r="I46" s="9" t="s">
        <v>3</v>
      </c>
      <c r="J46" s="9" t="s">
        <v>8</v>
      </c>
      <c r="K46" s="9" t="s">
        <v>2</v>
      </c>
      <c r="L46" s="9" t="s">
        <v>10</v>
      </c>
      <c r="O46" s="9" t="s">
        <v>7</v>
      </c>
      <c r="P46" s="9" t="s">
        <v>3</v>
      </c>
      <c r="Q46" s="9" t="s">
        <v>8</v>
      </c>
      <c r="R46" s="9" t="s">
        <v>2</v>
      </c>
      <c r="S46" s="9" t="s">
        <v>10</v>
      </c>
    </row>
    <row r="47" spans="1:21" x14ac:dyDescent="0.25">
      <c r="B47">
        <v>0.5</v>
      </c>
      <c r="C47">
        <f>B47^3 - 5.051*B47^2 + 1.2755</f>
        <v>0.13775000000000004</v>
      </c>
      <c r="D47">
        <f>3*B47^2 - 10.102*B47</f>
        <v>-4.3010000000000002</v>
      </c>
      <c r="E47">
        <f>B47 - C47/D47</f>
        <v>0.53202743548012088</v>
      </c>
      <c r="F47">
        <f>E47-B47</f>
        <v>3.202743548012088E-2</v>
      </c>
      <c r="H47">
        <v>-1</v>
      </c>
      <c r="I47">
        <f>H47^3 - 5.051*H47^2 + 1.2755</f>
        <v>-4.7755000000000001</v>
      </c>
      <c r="J47">
        <f>3*H47^2 - 10.102*H47</f>
        <v>13.102</v>
      </c>
      <c r="K47">
        <f>H47 - I47/J47</f>
        <v>-0.63551366203633031</v>
      </c>
      <c r="L47">
        <f>K47-H47</f>
        <v>0.36448633796366969</v>
      </c>
      <c r="O47">
        <v>4</v>
      </c>
      <c r="P47">
        <f>O47^3 - 5.051*O47^2 + 1.2755</f>
        <v>-15.540500000000002</v>
      </c>
      <c r="Q47">
        <f>3*O47^2 - 10.102*O47</f>
        <v>7.5919999999999987</v>
      </c>
      <c r="R47">
        <f>O47 - P47/Q47</f>
        <v>6.04695732349842</v>
      </c>
      <c r="S47">
        <f>R47-O47</f>
        <v>2.04695732349842</v>
      </c>
    </row>
    <row r="48" spans="1:21" x14ac:dyDescent="0.25">
      <c r="B48">
        <f>E47</f>
        <v>0.53202743548012088</v>
      </c>
      <c r="C48">
        <f>B48^3 - 5.051*B48^2 + 1.2755</f>
        <v>-3.6096094157362923E-3</v>
      </c>
      <c r="D48">
        <f>3*B48^2 - 10.102*B48</f>
        <v>-4.5253815769095187</v>
      </c>
      <c r="E48">
        <f>B48 - C48/D48</f>
        <v>0.53122979900364031</v>
      </c>
      <c r="F48">
        <f t="shared" ref="F48:F54" si="10">E48-B48</f>
        <v>-7.9763647648056768E-4</v>
      </c>
      <c r="H48">
        <f>K47</f>
        <v>-0.63551366203633031</v>
      </c>
      <c r="I48">
        <f>H48^3 - 5.051*H48^2 + 1.2755</f>
        <v>-1.0211555734115882</v>
      </c>
      <c r="J48">
        <f>3*H48^2 - 10.102*H48</f>
        <v>7.63159185779549</v>
      </c>
      <c r="K48">
        <f>H48 - I48/J48</f>
        <v>-0.50170729601997921</v>
      </c>
      <c r="L48">
        <f t="shared" ref="L48:L54" si="11">K48-H48</f>
        <v>0.1338063660163511</v>
      </c>
      <c r="O48">
        <f>R47</f>
        <v>6.04695732349842</v>
      </c>
      <c r="P48">
        <f>O48^3 - 5.051*O48^2 + 1.2755</f>
        <v>37.693369604872665</v>
      </c>
      <c r="Q48">
        <f>3*O48^2 - 10.102*O48</f>
        <v>48.61071573465248</v>
      </c>
      <c r="R48">
        <f>O48 - P48/Q48</f>
        <v>5.2715445562677026</v>
      </c>
      <c r="S48">
        <f t="shared" ref="S48:S55" si="12">R48-O48</f>
        <v>-0.77541276723071739</v>
      </c>
    </row>
    <row r="49" spans="2:19" x14ac:dyDescent="0.25">
      <c r="B49">
        <f t="shared" ref="B49:B54" si="13">E48</f>
        <v>0.53122979900364031</v>
      </c>
      <c r="C49">
        <f t="shared" ref="C49:C54" si="14">B49^3 - 5.051*B49^2 + 1.2755</f>
        <v>-2.1986088525327574E-6</v>
      </c>
      <c r="D49">
        <f t="shared" ref="D49:D54" si="15">3*B49^2 - 10.102*B49</f>
        <v>-4.5198681314864304</v>
      </c>
      <c r="E49">
        <f t="shared" ref="E49:E54" si="16">B49 - C49/D49</f>
        <v>0.53122931257156114</v>
      </c>
      <c r="F49">
        <f t="shared" si="10"/>
        <v>-4.8643207917198339E-7</v>
      </c>
      <c r="H49">
        <f t="shared" ref="H49:H54" si="17">K48</f>
        <v>-0.50170729601997921</v>
      </c>
      <c r="I49">
        <f t="shared" ref="I49:I54" si="18">H49^3 - 5.051*H49^2 + 1.2755</f>
        <v>-0.12217312443432116</v>
      </c>
      <c r="J49">
        <f t="shared" ref="J49:J54" si="19">3*H49^2 - 10.102*H49</f>
        <v>5.8233777370328674</v>
      </c>
      <c r="K49">
        <f t="shared" ref="K49:K54" si="20">H49 - I49/J49</f>
        <v>-0.48072752621089054</v>
      </c>
      <c r="L49">
        <f t="shared" si="11"/>
        <v>2.0979769809088666E-2</v>
      </c>
      <c r="O49">
        <f t="shared" ref="O49:O55" si="21">R48</f>
        <v>5.2715445562677026</v>
      </c>
      <c r="P49">
        <f t="shared" ref="P49:P55" si="22">O49^3 - 5.051*O49^2 + 1.2755</f>
        <v>7.4042528151545985</v>
      </c>
      <c r="Q49">
        <f t="shared" ref="Q49:Q55" si="23">3*O49^2 - 10.102*O49</f>
        <v>30.114402918730619</v>
      </c>
      <c r="R49">
        <f t="shared" ref="R49:R55" si="24">O49 - P49/Q49</f>
        <v>5.0256737403947671</v>
      </c>
      <c r="S49">
        <f t="shared" si="12"/>
        <v>-0.24587081587293547</v>
      </c>
    </row>
    <row r="50" spans="2:19" x14ac:dyDescent="0.25">
      <c r="B50">
        <f t="shared" si="13"/>
        <v>0.53122931257156114</v>
      </c>
      <c r="C50">
        <f t="shared" si="14"/>
        <v>-8.1801232454381534E-13</v>
      </c>
      <c r="D50">
        <f t="shared" si="15"/>
        <v>-4.5198647679921509</v>
      </c>
      <c r="E50">
        <f t="shared" si="16"/>
        <v>0.53122931257138017</v>
      </c>
      <c r="F50">
        <f t="shared" si="10"/>
        <v>-1.8096635301390052E-13</v>
      </c>
      <c r="H50">
        <f t="shared" si="17"/>
        <v>-0.48072752621089054</v>
      </c>
      <c r="I50">
        <f t="shared" si="18"/>
        <v>-2.8764476474720801E-3</v>
      </c>
      <c r="J50">
        <f t="shared" si="19"/>
        <v>5.5496063331529433</v>
      </c>
      <c r="K50">
        <f t="shared" si="20"/>
        <v>-0.48020921059086386</v>
      </c>
      <c r="L50">
        <f t="shared" si="11"/>
        <v>5.1831562002668807E-4</v>
      </c>
      <c r="O50">
        <f t="shared" si="21"/>
        <v>5.0256737403947671</v>
      </c>
      <c r="P50">
        <f t="shared" si="22"/>
        <v>0.63582461815170799</v>
      </c>
      <c r="Q50">
        <f t="shared" si="23"/>
        <v>25.00283350921265</v>
      </c>
      <c r="R50">
        <f t="shared" si="24"/>
        <v>5.0002436379258839</v>
      </c>
      <c r="S50">
        <f t="shared" si="12"/>
        <v>-2.543010246888322E-2</v>
      </c>
    </row>
    <row r="51" spans="2:19" x14ac:dyDescent="0.25">
      <c r="B51">
        <f t="shared" si="13"/>
        <v>0.53122931257138017</v>
      </c>
      <c r="C51">
        <f t="shared" si="14"/>
        <v>0</v>
      </c>
      <c r="D51">
        <f t="shared" si="15"/>
        <v>-4.5198647679908994</v>
      </c>
      <c r="E51">
        <f t="shared" si="16"/>
        <v>0.53122931257138017</v>
      </c>
      <c r="F51">
        <f t="shared" si="10"/>
        <v>0</v>
      </c>
      <c r="H51">
        <f t="shared" si="17"/>
        <v>-0.48020921059086386</v>
      </c>
      <c r="I51">
        <f t="shared" si="18"/>
        <v>-1.7442612789686507E-6</v>
      </c>
      <c r="J51">
        <f t="shared" si="19"/>
        <v>5.5428761031978082</v>
      </c>
      <c r="K51">
        <f t="shared" si="20"/>
        <v>-0.4802088959056271</v>
      </c>
      <c r="L51">
        <f t="shared" si="11"/>
        <v>3.1468523675748372E-7</v>
      </c>
      <c r="O51">
        <f t="shared" si="21"/>
        <v>5.0002436379258839</v>
      </c>
      <c r="P51">
        <f t="shared" si="22"/>
        <v>6.4672833864056756E-3</v>
      </c>
      <c r="Q51">
        <f t="shared" si="23"/>
        <v>24.494848085527558</v>
      </c>
      <c r="R51">
        <f t="shared" si="24"/>
        <v>4.9999796116553874</v>
      </c>
      <c r="S51">
        <f t="shared" si="12"/>
        <v>-2.6402627049648686E-4</v>
      </c>
    </row>
    <row r="52" spans="2:19" x14ac:dyDescent="0.25">
      <c r="B52">
        <f t="shared" si="13"/>
        <v>0.53122931257138017</v>
      </c>
      <c r="C52">
        <f t="shared" si="14"/>
        <v>0</v>
      </c>
      <c r="D52">
        <f t="shared" si="15"/>
        <v>-4.5198647679908994</v>
      </c>
      <c r="E52">
        <f t="shared" si="16"/>
        <v>0.53122931257138017</v>
      </c>
      <c r="F52">
        <f t="shared" si="10"/>
        <v>0</v>
      </c>
      <c r="H52">
        <f t="shared" si="17"/>
        <v>-0.4802088959056271</v>
      </c>
      <c r="I52">
        <f t="shared" si="18"/>
        <v>-6.432632204678157E-13</v>
      </c>
      <c r="J52">
        <f t="shared" si="19"/>
        <v>5.5428720175593496</v>
      </c>
      <c r="K52">
        <f t="shared" si="20"/>
        <v>-0.48020889590551102</v>
      </c>
      <c r="L52">
        <f t="shared" si="11"/>
        <v>1.1607381722456012E-13</v>
      </c>
      <c r="O52">
        <f t="shared" si="21"/>
        <v>4.9999796116553874</v>
      </c>
      <c r="P52">
        <f t="shared" si="22"/>
        <v>6.93576075683211E-7</v>
      </c>
      <c r="Q52">
        <f t="shared" si="23"/>
        <v>24.489594313965952</v>
      </c>
      <c r="R52">
        <f t="shared" si="24"/>
        <v>4.999979583334131</v>
      </c>
      <c r="S52">
        <f t="shared" si="12"/>
        <v>-2.8321256451135923E-8</v>
      </c>
    </row>
    <row r="53" spans="2:19" x14ac:dyDescent="0.25">
      <c r="B53">
        <f t="shared" si="13"/>
        <v>0.53122931257138017</v>
      </c>
      <c r="C53">
        <f t="shared" si="14"/>
        <v>0</v>
      </c>
      <c r="D53">
        <f t="shared" si="15"/>
        <v>-4.5198647679908994</v>
      </c>
      <c r="E53">
        <f t="shared" si="16"/>
        <v>0.53122931257138017</v>
      </c>
      <c r="F53">
        <f t="shared" si="10"/>
        <v>0</v>
      </c>
      <c r="H53">
        <f t="shared" si="17"/>
        <v>-0.48020889590551102</v>
      </c>
      <c r="I53">
        <f t="shared" si="18"/>
        <v>0</v>
      </c>
      <c r="J53">
        <f t="shared" si="19"/>
        <v>5.5428720175578423</v>
      </c>
      <c r="K53">
        <f t="shared" si="20"/>
        <v>-0.48020889590551102</v>
      </c>
      <c r="L53">
        <f t="shared" si="11"/>
        <v>0</v>
      </c>
      <c r="O53">
        <f t="shared" si="21"/>
        <v>4.999979583334131</v>
      </c>
      <c r="P53">
        <f t="shared" si="22"/>
        <v>6.2172489379008766E-15</v>
      </c>
      <c r="Q53">
        <f t="shared" si="23"/>
        <v>24.489593750433052</v>
      </c>
      <c r="R53">
        <f t="shared" si="24"/>
        <v>4.999979583334131</v>
      </c>
      <c r="S53">
        <f t="shared" si="12"/>
        <v>0</v>
      </c>
    </row>
    <row r="54" spans="2:19" x14ac:dyDescent="0.25">
      <c r="B54">
        <f t="shared" si="13"/>
        <v>0.53122931257138017</v>
      </c>
      <c r="C54">
        <f t="shared" si="14"/>
        <v>0</v>
      </c>
      <c r="D54">
        <f t="shared" si="15"/>
        <v>-4.5198647679908994</v>
      </c>
      <c r="E54">
        <f t="shared" si="16"/>
        <v>0.53122931257138017</v>
      </c>
      <c r="F54">
        <f t="shared" si="10"/>
        <v>0</v>
      </c>
      <c r="H54">
        <f t="shared" si="17"/>
        <v>-0.48020889590551102</v>
      </c>
      <c r="I54">
        <f t="shared" si="18"/>
        <v>0</v>
      </c>
      <c r="J54">
        <f t="shared" si="19"/>
        <v>5.5428720175578423</v>
      </c>
      <c r="K54">
        <f t="shared" si="20"/>
        <v>-0.48020889590551102</v>
      </c>
      <c r="L54">
        <f t="shared" si="11"/>
        <v>0</v>
      </c>
      <c r="O54">
        <f t="shared" si="21"/>
        <v>4.999979583334131</v>
      </c>
      <c r="P54">
        <f t="shared" si="22"/>
        <v>6.2172489379008766E-15</v>
      </c>
      <c r="Q54">
        <f t="shared" si="23"/>
        <v>24.489593750433052</v>
      </c>
      <c r="R54">
        <f t="shared" si="24"/>
        <v>4.999979583334131</v>
      </c>
      <c r="S54">
        <f t="shared" si="12"/>
        <v>0</v>
      </c>
    </row>
    <row r="55" spans="2:19" x14ac:dyDescent="0.25">
      <c r="O55">
        <f t="shared" si="21"/>
        <v>4.999979583334131</v>
      </c>
      <c r="P55">
        <f t="shared" si="22"/>
        <v>6.2172489379008766E-15</v>
      </c>
      <c r="Q55">
        <f t="shared" si="23"/>
        <v>24.489593750433052</v>
      </c>
      <c r="R55">
        <f t="shared" si="24"/>
        <v>4.999979583334131</v>
      </c>
      <c r="S55">
        <f t="shared" si="12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4" workbookViewId="0">
      <selection activeCell="O31" sqref="O31"/>
    </sheetView>
  </sheetViews>
  <sheetFormatPr defaultRowHeight="15" x14ac:dyDescent="0.25"/>
  <sheetData>
    <row r="1" spans="1:4" ht="23.25" x14ac:dyDescent="0.35">
      <c r="A1" s="13" t="s">
        <v>11</v>
      </c>
    </row>
    <row r="3" spans="1:4" ht="17.25" x14ac:dyDescent="0.25">
      <c r="B3" s="9" t="s">
        <v>2</v>
      </c>
      <c r="C3" s="12" t="s">
        <v>12</v>
      </c>
      <c r="D3" s="12" t="s">
        <v>13</v>
      </c>
    </row>
    <row r="4" spans="1:4" x14ac:dyDescent="0.25">
      <c r="B4">
        <v>-2</v>
      </c>
      <c r="C4">
        <f>B4^3</f>
        <v>-8</v>
      </c>
      <c r="D4">
        <f>5.051*B4^2 - 1.2755</f>
        <v>18.9285</v>
      </c>
    </row>
    <row r="5" spans="1:4" x14ac:dyDescent="0.25">
      <c r="B5">
        <v>-1</v>
      </c>
      <c r="C5">
        <f t="shared" ref="C5:C19" si="0">B5^3</f>
        <v>-1</v>
      </c>
      <c r="D5">
        <f t="shared" ref="D5:D19" si="1">5.051*B5^2 - 1.2755</f>
        <v>3.7755000000000001</v>
      </c>
    </row>
    <row r="6" spans="1:4" x14ac:dyDescent="0.25">
      <c r="B6">
        <v>-0.5</v>
      </c>
      <c r="C6">
        <f t="shared" si="0"/>
        <v>-0.125</v>
      </c>
      <c r="D6">
        <f t="shared" si="1"/>
        <v>-1.2750000000000039E-2</v>
      </c>
    </row>
    <row r="7" spans="1:4" x14ac:dyDescent="0.25">
      <c r="B7">
        <v>0</v>
      </c>
      <c r="C7">
        <f t="shared" si="0"/>
        <v>0</v>
      </c>
      <c r="D7">
        <f t="shared" si="1"/>
        <v>-1.2755000000000001</v>
      </c>
    </row>
    <row r="8" spans="1:4" x14ac:dyDescent="0.25">
      <c r="B8">
        <v>0.5</v>
      </c>
      <c r="C8">
        <f t="shared" si="0"/>
        <v>0.125</v>
      </c>
      <c r="D8">
        <f t="shared" si="1"/>
        <v>-1.2750000000000039E-2</v>
      </c>
    </row>
    <row r="9" spans="1:4" x14ac:dyDescent="0.25">
      <c r="B9">
        <v>1</v>
      </c>
      <c r="C9">
        <f t="shared" si="0"/>
        <v>1</v>
      </c>
      <c r="D9">
        <f t="shared" si="1"/>
        <v>3.7755000000000001</v>
      </c>
    </row>
    <row r="10" spans="1:4" x14ac:dyDescent="0.25">
      <c r="B10">
        <v>1.5</v>
      </c>
      <c r="C10">
        <f t="shared" si="0"/>
        <v>3.375</v>
      </c>
      <c r="D10">
        <f t="shared" si="1"/>
        <v>10.08925</v>
      </c>
    </row>
    <row r="11" spans="1:4" x14ac:dyDescent="0.25">
      <c r="B11">
        <v>2</v>
      </c>
      <c r="C11">
        <f t="shared" si="0"/>
        <v>8</v>
      </c>
      <c r="D11">
        <f t="shared" si="1"/>
        <v>18.9285</v>
      </c>
    </row>
    <row r="12" spans="1:4" x14ac:dyDescent="0.25">
      <c r="B12">
        <v>2.5</v>
      </c>
      <c r="C12">
        <f t="shared" si="0"/>
        <v>15.625</v>
      </c>
      <c r="D12">
        <f t="shared" si="1"/>
        <v>30.29325</v>
      </c>
    </row>
    <row r="13" spans="1:4" x14ac:dyDescent="0.25">
      <c r="B13">
        <v>3</v>
      </c>
      <c r="C13">
        <f t="shared" si="0"/>
        <v>27</v>
      </c>
      <c r="D13">
        <f t="shared" si="1"/>
        <v>44.183500000000002</v>
      </c>
    </row>
    <row r="14" spans="1:4" x14ac:dyDescent="0.25">
      <c r="B14">
        <v>3.5</v>
      </c>
      <c r="C14">
        <f t="shared" si="0"/>
        <v>42.875</v>
      </c>
      <c r="D14">
        <f t="shared" si="1"/>
        <v>60.599249999999998</v>
      </c>
    </row>
    <row r="15" spans="1:4" x14ac:dyDescent="0.25">
      <c r="B15">
        <v>4</v>
      </c>
      <c r="C15">
        <f t="shared" si="0"/>
        <v>64</v>
      </c>
      <c r="D15">
        <f t="shared" si="1"/>
        <v>79.540500000000009</v>
      </c>
    </row>
    <row r="16" spans="1:4" x14ac:dyDescent="0.25">
      <c r="B16">
        <v>4.5</v>
      </c>
      <c r="C16">
        <f t="shared" si="0"/>
        <v>91.125</v>
      </c>
      <c r="D16">
        <f t="shared" si="1"/>
        <v>101.00725000000001</v>
      </c>
    </row>
    <row r="17" spans="1:4" x14ac:dyDescent="0.25">
      <c r="B17">
        <v>5</v>
      </c>
      <c r="C17">
        <f t="shared" si="0"/>
        <v>125</v>
      </c>
      <c r="D17">
        <f t="shared" si="1"/>
        <v>124.99950000000001</v>
      </c>
    </row>
    <row r="18" spans="1:4" x14ac:dyDescent="0.25">
      <c r="B18">
        <v>5.5</v>
      </c>
      <c r="C18">
        <f t="shared" si="0"/>
        <v>166.375</v>
      </c>
      <c r="D18">
        <f t="shared" si="1"/>
        <v>151.51725000000002</v>
      </c>
    </row>
    <row r="19" spans="1:4" x14ac:dyDescent="0.25">
      <c r="B19">
        <v>6</v>
      </c>
      <c r="C19">
        <f t="shared" si="0"/>
        <v>216</v>
      </c>
      <c r="D19">
        <f t="shared" si="1"/>
        <v>180.56050000000002</v>
      </c>
    </row>
    <row r="27" spans="1:4" ht="18.75" x14ac:dyDescent="0.3">
      <c r="A27" s="14" t="s">
        <v>14</v>
      </c>
    </row>
    <row r="29" spans="1:4" x14ac:dyDescent="0.25">
      <c r="B29" s="9" t="s">
        <v>2</v>
      </c>
      <c r="C29" s="12" t="s">
        <v>2</v>
      </c>
      <c r="D29" s="12" t="s">
        <v>5</v>
      </c>
    </row>
    <row r="30" spans="1:4" s="11" customFormat="1" x14ac:dyDescent="0.25">
      <c r="B30">
        <v>-1</v>
      </c>
      <c r="C30">
        <f t="shared" ref="C30:C45" si="2">B30</f>
        <v>-1</v>
      </c>
      <c r="D30">
        <f t="shared" ref="D30:D35" si="3">SQRT( (B30^3  + 1.2755) / 5.051 )</f>
        <v>0.2335458300245099</v>
      </c>
    </row>
    <row r="31" spans="1:4" s="11" customFormat="1" x14ac:dyDescent="0.25">
      <c r="B31">
        <v>-0.5</v>
      </c>
      <c r="C31">
        <f t="shared" si="2"/>
        <v>-0.5</v>
      </c>
      <c r="D31">
        <f t="shared" ref="D31" si="4">SQRT( (B31^3  + 1.2755) / 5.051 )</f>
        <v>0.4772595498107578</v>
      </c>
    </row>
    <row r="32" spans="1:4" x14ac:dyDescent="0.25">
      <c r="B32">
        <v>0</v>
      </c>
      <c r="C32">
        <f t="shared" si="2"/>
        <v>0</v>
      </c>
      <c r="D32">
        <f t="shared" si="3"/>
        <v>0.50251791273868329</v>
      </c>
    </row>
    <row r="33" spans="2:4" x14ac:dyDescent="0.25">
      <c r="B33">
        <v>1</v>
      </c>
      <c r="C33">
        <f t="shared" si="2"/>
        <v>1</v>
      </c>
      <c r="D33">
        <f t="shared" si="3"/>
        <v>0.67119658113301539</v>
      </c>
    </row>
    <row r="34" spans="2:4" x14ac:dyDescent="0.25">
      <c r="B34">
        <v>2</v>
      </c>
      <c r="C34">
        <f t="shared" si="2"/>
        <v>2</v>
      </c>
      <c r="D34">
        <f t="shared" si="3"/>
        <v>1.355126944545967</v>
      </c>
    </row>
    <row r="35" spans="2:4" x14ac:dyDescent="0.25">
      <c r="B35">
        <v>3</v>
      </c>
      <c r="C35">
        <f t="shared" si="2"/>
        <v>3</v>
      </c>
      <c r="D35">
        <f t="shared" si="3"/>
        <v>2.3660093820526571</v>
      </c>
    </row>
    <row r="36" spans="2:4" x14ac:dyDescent="0.25">
      <c r="B36">
        <v>4</v>
      </c>
      <c r="C36">
        <f t="shared" si="2"/>
        <v>4</v>
      </c>
      <c r="D36">
        <f t="shared" ref="D36:D45" si="5">SQRT( (B36^3  + 1.2755) / 5.051 )</f>
        <v>3.5948967326354735</v>
      </c>
    </row>
    <row r="37" spans="2:4" x14ac:dyDescent="0.25">
      <c r="B37">
        <v>5</v>
      </c>
      <c r="C37">
        <f t="shared" si="2"/>
        <v>5</v>
      </c>
      <c r="D37">
        <f t="shared" si="5"/>
        <v>5.0000098990200961</v>
      </c>
    </row>
    <row r="38" spans="2:4" x14ac:dyDescent="0.25">
      <c r="B38">
        <v>6</v>
      </c>
      <c r="C38">
        <f t="shared" si="2"/>
        <v>6</v>
      </c>
      <c r="D38">
        <f t="shared" si="5"/>
        <v>6.5586838160813077</v>
      </c>
    </row>
    <row r="39" spans="2:4" x14ac:dyDescent="0.25">
      <c r="B39">
        <v>7</v>
      </c>
      <c r="C39">
        <f t="shared" si="2"/>
        <v>7</v>
      </c>
      <c r="D39">
        <f t="shared" si="5"/>
        <v>8.2558990626584929</v>
      </c>
    </row>
    <row r="40" spans="2:4" x14ac:dyDescent="0.25">
      <c r="B40">
        <v>8</v>
      </c>
      <c r="C40">
        <f t="shared" si="2"/>
        <v>8</v>
      </c>
      <c r="D40">
        <f t="shared" si="5"/>
        <v>10.080604663319702</v>
      </c>
    </row>
    <row r="41" spans="2:4" x14ac:dyDescent="0.25">
      <c r="B41">
        <v>9</v>
      </c>
      <c r="C41">
        <f t="shared" si="2"/>
        <v>9</v>
      </c>
      <c r="D41">
        <f t="shared" si="5"/>
        <v>12.024158187696466</v>
      </c>
    </row>
    <row r="42" spans="2:4" x14ac:dyDescent="0.25">
      <c r="B42">
        <v>10</v>
      </c>
      <c r="C42">
        <f t="shared" si="2"/>
        <v>10</v>
      </c>
      <c r="D42">
        <f t="shared" si="5"/>
        <v>14.079528477688054</v>
      </c>
    </row>
    <row r="43" spans="2:4" x14ac:dyDescent="0.25">
      <c r="B43">
        <v>11</v>
      </c>
      <c r="C43">
        <f t="shared" si="2"/>
        <v>11</v>
      </c>
      <c r="D43">
        <f t="shared" si="5"/>
        <v>16.240834340002184</v>
      </c>
    </row>
    <row r="44" spans="2:4" x14ac:dyDescent="0.25">
      <c r="B44">
        <v>12</v>
      </c>
      <c r="C44">
        <f t="shared" si="2"/>
        <v>12</v>
      </c>
      <c r="D44">
        <f t="shared" si="5"/>
        <v>18.503053732458657</v>
      </c>
    </row>
    <row r="45" spans="2:4" x14ac:dyDescent="0.25">
      <c r="B45">
        <v>13</v>
      </c>
      <c r="C45">
        <f t="shared" si="2"/>
        <v>13</v>
      </c>
      <c r="D45">
        <f t="shared" si="5"/>
        <v>20.861828727175656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cmartine</dc:creator>
  <cp:lastModifiedBy>Cora Martinez</cp:lastModifiedBy>
  <dcterms:created xsi:type="dcterms:W3CDTF">2011-01-13T03:49:49Z</dcterms:created>
  <dcterms:modified xsi:type="dcterms:W3CDTF">2012-01-12T06:35:30Z</dcterms:modified>
</cp:coreProperties>
</file>